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enka\Documents\Daň.přiznání\Daň. přiznání  PO  2021\MŠ Sovička  2021x\"/>
    </mc:Choice>
  </mc:AlternateContent>
  <xr:revisionPtr revIDLastSave="0" documentId="13_ncr:1_{4ABC0F61-1E27-4A93-83DA-D9A9A0F6C4CA}" xr6:coauthVersionLast="47" xr6:coauthVersionMax="47" xr10:uidLastSave="{00000000-0000-0000-0000-000000000000}"/>
  <bookViews>
    <workbookView xWindow="4020" yWindow="4020" windowWidth="21675" windowHeight="11385" xr2:uid="{00000000-000D-0000-FFFF-FFFF00000000}"/>
  </bookViews>
  <sheets>
    <sheet name="rozbor hospodaření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G34" i="1"/>
  <c r="H34" i="1"/>
  <c r="G43" i="1"/>
  <c r="H43" i="1"/>
  <c r="G49" i="1"/>
  <c r="H49" i="1"/>
  <c r="G58" i="1"/>
  <c r="H58" i="1"/>
  <c r="G64" i="1"/>
  <c r="H64" i="1"/>
  <c r="G69" i="1"/>
  <c r="H69" i="1"/>
  <c r="H70" i="1" l="1"/>
  <c r="H72" i="1" s="1"/>
  <c r="G70" i="1"/>
  <c r="G72" i="1" s="1"/>
  <c r="B20" i="1"/>
  <c r="D64" i="1" l="1"/>
  <c r="D21" i="1"/>
  <c r="D58" i="1"/>
  <c r="D49" i="1"/>
  <c r="D34" i="1"/>
  <c r="D43" i="1"/>
  <c r="D70" i="1" l="1"/>
  <c r="D72" i="1" s="1"/>
  <c r="B36" i="1"/>
  <c r="C21" i="1" l="1"/>
  <c r="C69" i="1"/>
  <c r="E69" i="1"/>
  <c r="K69" i="1"/>
  <c r="F69" i="1"/>
  <c r="I69" i="1"/>
  <c r="B66" i="1"/>
  <c r="B67" i="1"/>
  <c r="B68" i="1"/>
  <c r="B65" i="1"/>
  <c r="C64" i="1"/>
  <c r="E64" i="1"/>
  <c r="K64" i="1"/>
  <c r="F64" i="1"/>
  <c r="I64" i="1"/>
  <c r="B60" i="1"/>
  <c r="B61" i="1"/>
  <c r="B62" i="1"/>
  <c r="B63" i="1"/>
  <c r="B59" i="1"/>
  <c r="C58" i="1"/>
  <c r="E58" i="1"/>
  <c r="K58" i="1"/>
  <c r="F58" i="1"/>
  <c r="I58" i="1"/>
  <c r="B51" i="1"/>
  <c r="B52" i="1"/>
  <c r="B53" i="1"/>
  <c r="B54" i="1"/>
  <c r="B55" i="1"/>
  <c r="B56" i="1"/>
  <c r="B57" i="1"/>
  <c r="B50" i="1"/>
  <c r="C49" i="1"/>
  <c r="E49" i="1"/>
  <c r="K49" i="1"/>
  <c r="F49" i="1"/>
  <c r="I49" i="1"/>
  <c r="B45" i="1"/>
  <c r="B46" i="1"/>
  <c r="B47" i="1"/>
  <c r="B48" i="1"/>
  <c r="B44" i="1"/>
  <c r="C43" i="1"/>
  <c r="E43" i="1"/>
  <c r="K43" i="1"/>
  <c r="F43" i="1"/>
  <c r="I43" i="1"/>
  <c r="B37" i="1"/>
  <c r="B38" i="1"/>
  <c r="B39" i="1"/>
  <c r="B40" i="1"/>
  <c r="B41" i="1"/>
  <c r="B42" i="1"/>
  <c r="B35" i="1"/>
  <c r="C34" i="1"/>
  <c r="E34" i="1"/>
  <c r="K34" i="1"/>
  <c r="F34" i="1"/>
  <c r="I34" i="1"/>
  <c r="B25" i="1"/>
  <c r="B26" i="1"/>
  <c r="B27" i="1"/>
  <c r="B28" i="1"/>
  <c r="B29" i="1"/>
  <c r="B30" i="1"/>
  <c r="B31" i="1"/>
  <c r="B32" i="1"/>
  <c r="B33" i="1"/>
  <c r="B24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5" i="1"/>
  <c r="E21" i="1"/>
  <c r="K21" i="1"/>
  <c r="F21" i="1"/>
  <c r="I21" i="1"/>
  <c r="I70" i="1" l="1"/>
  <c r="I72" i="1" s="1"/>
  <c r="B69" i="1"/>
  <c r="F70" i="1"/>
  <c r="F72" i="1" s="1"/>
  <c r="B34" i="1"/>
  <c r="K70" i="1"/>
  <c r="K72" i="1" s="1"/>
  <c r="B58" i="1"/>
  <c r="B49" i="1"/>
  <c r="C70" i="1"/>
  <c r="C72" i="1" s="1"/>
  <c r="B64" i="1"/>
  <c r="E70" i="1"/>
  <c r="E72" i="1" s="1"/>
  <c r="B43" i="1"/>
  <c r="B21" i="1"/>
  <c r="B70" i="1" l="1"/>
  <c r="B72" i="1" l="1"/>
</calcChain>
</file>

<file path=xl/sharedStrings.xml><?xml version="1.0" encoding="utf-8"?>
<sst xmlns="http://schemas.openxmlformats.org/spreadsheetml/2006/main" count="106" uniqueCount="82">
  <si>
    <t>Rozbor hospodaření za období:</t>
  </si>
  <si>
    <t>PŘÍJMY</t>
  </si>
  <si>
    <t>CELKEM</t>
  </si>
  <si>
    <t>hlavní činnost</t>
  </si>
  <si>
    <t>pronájem majetku</t>
  </si>
  <si>
    <t>úroky</t>
  </si>
  <si>
    <t>školné</t>
  </si>
  <si>
    <t>stravné</t>
  </si>
  <si>
    <t>doplňková činnost</t>
  </si>
  <si>
    <t>pronájem</t>
  </si>
  <si>
    <t>převod z rezervního fondu</t>
  </si>
  <si>
    <t>PŘÍJMY   CELKEM</t>
  </si>
  <si>
    <t>VÝDAJE</t>
  </si>
  <si>
    <t>5131 - potraviny</t>
  </si>
  <si>
    <t>5133 - léky</t>
  </si>
  <si>
    <t>5136 - knihy, tisk</t>
  </si>
  <si>
    <t>5137 - DDHM</t>
  </si>
  <si>
    <t>5139 - materiál</t>
  </si>
  <si>
    <t>5151 - voda</t>
  </si>
  <si>
    <t>5152 - teplo</t>
  </si>
  <si>
    <t>5153 - plyn</t>
  </si>
  <si>
    <t>5155 - pevná paliva</t>
  </si>
  <si>
    <t>5156 - pohonné hmoty</t>
  </si>
  <si>
    <t>5161 - služby pošt</t>
  </si>
  <si>
    <t>5162 - služby telekomun.</t>
  </si>
  <si>
    <t>5163 - služby pen.ústavů</t>
  </si>
  <si>
    <t>5164 - nájemné</t>
  </si>
  <si>
    <t>5167 - služby školení a vzd.</t>
  </si>
  <si>
    <t>5168 - zpracování dat</t>
  </si>
  <si>
    <t>5169 - nákup služeb</t>
  </si>
  <si>
    <t>5171 - opravy a údržba</t>
  </si>
  <si>
    <t>5172 - programové vybavení</t>
  </si>
  <si>
    <t>5173 - cestovné</t>
  </si>
  <si>
    <t>5175 - pohoštění</t>
  </si>
  <si>
    <t>5342 - FKSP</t>
  </si>
  <si>
    <t>5909 - odpisy</t>
  </si>
  <si>
    <t>VÝDAJE   CELKEM</t>
  </si>
  <si>
    <t>Výsledek hospodaření ke dni:</t>
  </si>
  <si>
    <t>příspěvek na provoz</t>
  </si>
  <si>
    <t>příspěvek na odpisy</t>
  </si>
  <si>
    <t>příspěvek na investice (schválený)</t>
  </si>
  <si>
    <t>čerpání fondu odměn</t>
  </si>
  <si>
    <t>nákup investic</t>
  </si>
  <si>
    <t>5021 - ost. osobní náklady</t>
  </si>
  <si>
    <t>5031 - povin. soc. poj.</t>
  </si>
  <si>
    <t>5061 - povin. soc. poj. - mzdy (neškolské PO)</t>
  </si>
  <si>
    <t>5031 - povin. soc. poj. OON (neškolské PO)</t>
  </si>
  <si>
    <t>5032 - povin. zdr. poj.</t>
  </si>
  <si>
    <t>5032 - povin. zdr. poj. - mzdy (neškolské PO)</t>
  </si>
  <si>
    <t>5038 - zákon. poj. zam.</t>
  </si>
  <si>
    <t>5134 - prádlo, oděv, obuv</t>
  </si>
  <si>
    <t>5154 - el. energie</t>
  </si>
  <si>
    <t>5166 - služby konzultační</t>
  </si>
  <si>
    <t>* nevyhovující škrtnout, popřípadě možnost přepsání</t>
  </si>
  <si>
    <t>dotace</t>
  </si>
  <si>
    <t>Zásady RM č. 1/2015</t>
  </si>
  <si>
    <t>5011 - mzdy zaměstnanců</t>
  </si>
  <si>
    <t>materiál včetně DDHM CELKEM</t>
  </si>
  <si>
    <t>spotřeba energie CELKEM</t>
  </si>
  <si>
    <t>služby CELKEM</t>
  </si>
  <si>
    <t>ostatní náklady CELKEM</t>
  </si>
  <si>
    <t>mimoškolní aktivity</t>
  </si>
  <si>
    <t>ostatní CELKEM</t>
  </si>
  <si>
    <t>Název zařízení: Mateřská škola Sovička , Česká Lípa , Ant.Sovy 1740, příspěvková organizace</t>
  </si>
  <si>
    <t xml:space="preserve"> </t>
  </si>
  <si>
    <t>Sestavila: Štěpánková Lenka</t>
  </si>
  <si>
    <t>dotace      ostatní*(bezúpl.převod</t>
  </si>
  <si>
    <t>dotace      ostatní* (bezúpl .převod</t>
  </si>
  <si>
    <t>bezúpl.převod</t>
  </si>
  <si>
    <t>5132 - OPP</t>
  </si>
  <si>
    <r>
      <rPr>
        <b/>
        <sz val="10"/>
        <color theme="1"/>
        <rFont val="Calibri"/>
        <family val="2"/>
        <charset val="238"/>
        <scheme val="minor"/>
      </rPr>
      <t>mzdové náklady včetně odvodů</t>
    </r>
    <r>
      <rPr>
        <sz val="10"/>
        <color theme="1"/>
        <rFont val="Calibri"/>
        <family val="2"/>
        <charset val="238"/>
        <scheme val="minor"/>
      </rPr>
      <t xml:space="preserve"> (školské PO neuvádí mzdy ze státního rozpočtu)</t>
    </r>
    <r>
      <rPr>
        <b/>
        <sz val="10"/>
        <color theme="1"/>
        <rFont val="Calibri"/>
        <family val="2"/>
        <charset val="238"/>
        <scheme val="minor"/>
      </rPr>
      <t xml:space="preserve"> CELKEM</t>
    </r>
  </si>
  <si>
    <t>1.-12.2021</t>
  </si>
  <si>
    <t>příspěvek zřizovatele Eliášova</t>
  </si>
  <si>
    <t>příspěvek zřizovatele Sovička</t>
  </si>
  <si>
    <t>odpis přeplatků</t>
  </si>
  <si>
    <t>odpis pohledávek</t>
  </si>
  <si>
    <t>Datum a podpis: 18.2.2022</t>
  </si>
  <si>
    <t>KRAJ</t>
  </si>
  <si>
    <t>OPVVV II</t>
  </si>
  <si>
    <t>OPVVV III</t>
  </si>
  <si>
    <t>OPVVV</t>
  </si>
  <si>
    <t>5424 - náhr.PN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</si>
</sst>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F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4" fillId="0" borderId="0" xfId="0" applyNumberFormat="1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2" fontId="4" fillId="0" borderId="3" xfId="0" applyNumberFormat="1" applyFont="1" applyBorder="1" applyAlignment="1">
      <alignment horizontal="right" shrinkToFit="1"/>
    </xf>
    <xf numFmtId="2" fontId="4" fillId="0" borderId="4" xfId="0" applyNumberFormat="1" applyFont="1" applyBorder="1" applyAlignment="1">
      <alignment horizontal="right" shrinkToFit="1"/>
    </xf>
    <xf numFmtId="0" fontId="4" fillId="0" borderId="19" xfId="0" applyFont="1" applyBorder="1" applyAlignment="1">
      <alignment horizontal="left"/>
    </xf>
    <xf numFmtId="2" fontId="4" fillId="0" borderId="20" xfId="0" applyNumberFormat="1" applyFont="1" applyBorder="1" applyAlignment="1">
      <alignment horizontal="right" shrinkToFit="1"/>
    </xf>
    <xf numFmtId="2" fontId="4" fillId="0" borderId="14" xfId="0" applyNumberFormat="1" applyFont="1" applyBorder="1" applyAlignment="1">
      <alignment horizontal="right" shrinkToFit="1"/>
    </xf>
    <xf numFmtId="0" fontId="4" fillId="0" borderId="5" xfId="0" applyFont="1" applyBorder="1"/>
    <xf numFmtId="2" fontId="4" fillId="0" borderId="7" xfId="0" applyNumberFormat="1" applyFont="1" applyBorder="1" applyAlignment="1">
      <alignment horizontal="right" shrinkToFit="1"/>
    </xf>
    <xf numFmtId="2" fontId="4" fillId="0" borderId="6" xfId="0" applyNumberFormat="1" applyFont="1" applyBorder="1" applyAlignment="1">
      <alignment horizontal="right" shrinkToFit="1"/>
    </xf>
    <xf numFmtId="0" fontId="4" fillId="0" borderId="8" xfId="0" applyFont="1" applyBorder="1"/>
    <xf numFmtId="0" fontId="4" fillId="0" borderId="9" xfId="0" applyFont="1" applyBorder="1"/>
    <xf numFmtId="2" fontId="4" fillId="0" borderId="10" xfId="0" applyNumberFormat="1" applyFont="1" applyBorder="1" applyAlignment="1">
      <alignment horizontal="right" shrinkToFit="1"/>
    </xf>
    <xf numFmtId="2" fontId="4" fillId="0" borderId="11" xfId="0" applyNumberFormat="1" applyFont="1" applyBorder="1" applyAlignment="1">
      <alignment horizontal="right" shrinkToFit="1"/>
    </xf>
    <xf numFmtId="0" fontId="5" fillId="3" borderId="12" xfId="0" applyFont="1" applyFill="1" applyBorder="1"/>
    <xf numFmtId="2" fontId="5" fillId="3" borderId="12" xfId="0" applyNumberFormat="1" applyFont="1" applyFill="1" applyBorder="1" applyAlignment="1">
      <alignment horizontal="right"/>
    </xf>
    <xf numFmtId="0" fontId="5" fillId="0" borderId="13" xfId="0" applyFont="1" applyBorder="1"/>
    <xf numFmtId="2" fontId="4" fillId="0" borderId="13" xfId="0" applyNumberFormat="1" applyFont="1" applyBorder="1" applyAlignment="1">
      <alignment horizontal="right" shrinkToFit="1"/>
    </xf>
    <xf numFmtId="0" fontId="4" fillId="0" borderId="3" xfId="0" applyFont="1" applyBorder="1"/>
    <xf numFmtId="0" fontId="4" fillId="0" borderId="6" xfId="0" applyFont="1" applyBorder="1"/>
    <xf numFmtId="0" fontId="4" fillId="0" borderId="18" xfId="0" applyFont="1" applyBorder="1"/>
    <xf numFmtId="2" fontId="4" fillId="0" borderId="15" xfId="0" applyNumberFormat="1" applyFont="1" applyBorder="1" applyAlignment="1">
      <alignment horizontal="right" shrinkToFit="1"/>
    </xf>
    <xf numFmtId="2" fontId="4" fillId="0" borderId="16" xfId="0" applyNumberFormat="1" applyFont="1" applyBorder="1" applyAlignment="1">
      <alignment horizontal="right" shrinkToFit="1"/>
    </xf>
    <xf numFmtId="0" fontId="4" fillId="2" borderId="24" xfId="0" applyFont="1" applyFill="1" applyBorder="1" applyAlignment="1">
      <alignment vertical="center" wrapText="1"/>
    </xf>
    <xf numFmtId="2" fontId="4" fillId="2" borderId="12" xfId="0" applyNumberFormat="1" applyFont="1" applyFill="1" applyBorder="1" applyAlignment="1">
      <alignment horizontal="right"/>
    </xf>
    <xf numFmtId="0" fontId="4" fillId="0" borderId="14" xfId="0" applyFont="1" applyBorder="1"/>
    <xf numFmtId="0" fontId="4" fillId="0" borderId="16" xfId="0" applyFont="1" applyBorder="1"/>
    <xf numFmtId="0" fontId="6" fillId="2" borderId="24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/>
    </xf>
    <xf numFmtId="0" fontId="5" fillId="2" borderId="24" xfId="0" applyFont="1" applyFill="1" applyBorder="1"/>
    <xf numFmtId="2" fontId="4" fillId="0" borderId="23" xfId="0" applyNumberFormat="1" applyFont="1" applyBorder="1" applyAlignment="1">
      <alignment horizontal="right" shrinkToFit="1"/>
    </xf>
    <xf numFmtId="2" fontId="4" fillId="0" borderId="18" xfId="0" applyNumberFormat="1" applyFont="1" applyBorder="1" applyAlignment="1">
      <alignment horizontal="right" shrinkToFit="1"/>
    </xf>
    <xf numFmtId="0" fontId="5" fillId="2" borderId="21" xfId="0" applyFont="1" applyFill="1" applyBorder="1"/>
    <xf numFmtId="2" fontId="4" fillId="2" borderId="16" xfId="0" applyNumberFormat="1" applyFont="1" applyFill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right" wrapText="1"/>
    </xf>
    <xf numFmtId="2" fontId="5" fillId="0" borderId="13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2" fontId="4" fillId="0" borderId="4" xfId="0" applyNumberFormat="1" applyFont="1" applyFill="1" applyBorder="1" applyAlignment="1">
      <alignment horizontal="right" shrinkToFit="1"/>
    </xf>
    <xf numFmtId="2" fontId="4" fillId="0" borderId="3" xfId="0" applyNumberFormat="1" applyFont="1" applyFill="1" applyBorder="1" applyAlignment="1">
      <alignment horizontal="right" shrinkToFit="1"/>
    </xf>
    <xf numFmtId="2" fontId="4" fillId="0" borderId="20" xfId="0" applyNumberFormat="1" applyFont="1" applyFill="1" applyBorder="1" applyAlignment="1">
      <alignment horizontal="right" shrinkToFit="1"/>
    </xf>
    <xf numFmtId="2" fontId="4" fillId="0" borderId="14" xfId="0" applyNumberFormat="1" applyFont="1" applyFill="1" applyBorder="1" applyAlignment="1">
      <alignment horizontal="right" shrinkToFit="1"/>
    </xf>
    <xf numFmtId="2" fontId="4" fillId="0" borderId="7" xfId="0" applyNumberFormat="1" applyFont="1" applyFill="1" applyBorder="1" applyAlignment="1">
      <alignment horizontal="right" shrinkToFit="1"/>
    </xf>
    <xf numFmtId="2" fontId="4" fillId="0" borderId="6" xfId="0" applyNumberFormat="1" applyFont="1" applyFill="1" applyBorder="1" applyAlignment="1">
      <alignment horizontal="right" shrinkToFit="1"/>
    </xf>
    <xf numFmtId="2" fontId="4" fillId="0" borderId="11" xfId="0" applyNumberFormat="1" applyFont="1" applyFill="1" applyBorder="1" applyAlignment="1">
      <alignment horizontal="right" shrinkToFit="1"/>
    </xf>
    <xf numFmtId="2" fontId="4" fillId="0" borderId="10" xfId="0" applyNumberFormat="1" applyFont="1" applyFill="1" applyBorder="1" applyAlignment="1">
      <alignment horizontal="right" shrinkToFit="1"/>
    </xf>
    <xf numFmtId="2" fontId="4" fillId="0" borderId="13" xfId="0" applyNumberFormat="1" applyFont="1" applyFill="1" applyBorder="1" applyAlignment="1">
      <alignment horizontal="right" shrinkToFit="1"/>
    </xf>
    <xf numFmtId="2" fontId="4" fillId="0" borderId="2" xfId="0" applyNumberFormat="1" applyFont="1" applyFill="1" applyBorder="1" applyAlignment="1">
      <alignment horizontal="right" shrinkToFit="1"/>
    </xf>
    <xf numFmtId="2" fontId="4" fillId="0" borderId="5" xfId="0" applyNumberFormat="1" applyFont="1" applyFill="1" applyBorder="1" applyAlignment="1">
      <alignment horizontal="right" shrinkToFit="1"/>
    </xf>
    <xf numFmtId="2" fontId="4" fillId="0" borderId="15" xfId="0" applyNumberFormat="1" applyFont="1" applyFill="1" applyBorder="1" applyAlignment="1">
      <alignment horizontal="right" shrinkToFit="1"/>
    </xf>
    <xf numFmtId="2" fontId="4" fillId="0" borderId="16" xfId="0" applyNumberFormat="1" applyFont="1" applyFill="1" applyBorder="1" applyAlignment="1">
      <alignment horizontal="right" shrinkToFit="1"/>
    </xf>
    <xf numFmtId="2" fontId="4" fillId="0" borderId="17" xfId="0" applyNumberFormat="1" applyFont="1" applyFill="1" applyBorder="1" applyAlignment="1">
      <alignment horizontal="right" shrinkToFit="1"/>
    </xf>
    <xf numFmtId="2" fontId="4" fillId="0" borderId="19" xfId="0" applyNumberFormat="1" applyFont="1" applyFill="1" applyBorder="1" applyAlignment="1">
      <alignment horizontal="right" shrinkToFit="1"/>
    </xf>
    <xf numFmtId="2" fontId="4" fillId="0" borderId="23" xfId="0" applyNumberFormat="1" applyFont="1" applyFill="1" applyBorder="1" applyAlignment="1">
      <alignment horizontal="right" shrinkToFit="1"/>
    </xf>
    <xf numFmtId="2" fontId="4" fillId="0" borderId="18" xfId="0" applyNumberFormat="1" applyFont="1" applyFill="1" applyBorder="1" applyAlignment="1">
      <alignment horizontal="right" shrinkToFit="1"/>
    </xf>
    <xf numFmtId="2" fontId="4" fillId="0" borderId="8" xfId="0" applyNumberFormat="1" applyFont="1" applyFill="1" applyBorder="1" applyAlignment="1">
      <alignment horizontal="right" shrinkToFit="1"/>
    </xf>
    <xf numFmtId="2" fontId="4" fillId="0" borderId="13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 wrapText="1"/>
    </xf>
    <xf numFmtId="2" fontId="5" fillId="0" borderId="13" xfId="0" applyNumberFormat="1" applyFont="1" applyFill="1" applyBorder="1" applyAlignment="1">
      <alignment horizontal="right" wrapText="1"/>
    </xf>
    <xf numFmtId="2" fontId="5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4" fillId="4" borderId="12" xfId="0" applyNumberFormat="1" applyFont="1" applyFill="1" applyBorder="1" applyAlignment="1">
      <alignment horizontal="right"/>
    </xf>
    <xf numFmtId="0" fontId="5" fillId="4" borderId="22" xfId="0" applyFont="1" applyFill="1" applyBorder="1" applyAlignment="1">
      <alignment horizontal="left" vertical="center"/>
    </xf>
    <xf numFmtId="0" fontId="2" fillId="4" borderId="0" xfId="0" applyFont="1" applyFill="1"/>
    <xf numFmtId="2" fontId="4" fillId="4" borderId="16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1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0"/>
  <sheetViews>
    <sheetView tabSelected="1" zoomScale="106" zoomScaleNormal="106" workbookViewId="0">
      <selection activeCell="D21" sqref="D21:I21"/>
    </sheetView>
  </sheetViews>
  <sheetFormatPr defaultRowHeight="15" x14ac:dyDescent="0.25"/>
  <cols>
    <col min="1" max="1" width="24.85546875" style="4" customWidth="1"/>
    <col min="2" max="2" width="11.7109375" style="5" customWidth="1"/>
    <col min="3" max="4" width="9.85546875" style="5" customWidth="1"/>
    <col min="5" max="5" width="11.42578125" style="5" customWidth="1"/>
    <col min="6" max="6" width="9.140625" style="5" customWidth="1"/>
    <col min="7" max="7" width="9.85546875" style="5" customWidth="1"/>
    <col min="8" max="8" width="8.7109375" style="5" customWidth="1"/>
    <col min="9" max="9" width="8.85546875" style="5" customWidth="1"/>
    <col min="10" max="10" width="3.7109375" style="2" customWidth="1"/>
    <col min="11" max="11" width="10.140625" style="5" customWidth="1"/>
    <col min="12" max="12" width="12.42578125" style="3" customWidth="1"/>
    <col min="13" max="16" width="9.140625" style="3"/>
    <col min="17" max="24" width="9.140625" style="1"/>
  </cols>
  <sheetData>
    <row r="1" spans="1:11" x14ac:dyDescent="0.25">
      <c r="A1" s="4" t="s">
        <v>55</v>
      </c>
    </row>
    <row r="2" spans="1:11" ht="17.100000000000001" customHeight="1" x14ac:dyDescent="0.25">
      <c r="A2" s="6" t="s">
        <v>0</v>
      </c>
      <c r="B2" s="5" t="s">
        <v>71</v>
      </c>
    </row>
    <row r="3" spans="1:11" ht="17.100000000000001" customHeight="1" thickBot="1" x14ac:dyDescent="0.3">
      <c r="A3" s="4" t="s">
        <v>63</v>
      </c>
    </row>
    <row r="4" spans="1:11" ht="62.25" customHeight="1" thickBot="1" x14ac:dyDescent="0.3">
      <c r="A4" s="7" t="s">
        <v>1</v>
      </c>
      <c r="B4" s="9" t="s">
        <v>2</v>
      </c>
      <c r="C4" s="8" t="s">
        <v>73</v>
      </c>
      <c r="D4" s="50" t="s">
        <v>72</v>
      </c>
      <c r="E4" s="50" t="s">
        <v>3</v>
      </c>
      <c r="F4" s="50" t="s">
        <v>66</v>
      </c>
      <c r="G4" s="50" t="s">
        <v>77</v>
      </c>
      <c r="H4" s="50" t="s">
        <v>78</v>
      </c>
      <c r="I4" s="8" t="s">
        <v>79</v>
      </c>
      <c r="K4" s="8" t="s">
        <v>4</v>
      </c>
    </row>
    <row r="5" spans="1:11" ht="12.75" customHeight="1" thickBot="1" x14ac:dyDescent="0.3">
      <c r="A5" s="10" t="s">
        <v>38</v>
      </c>
      <c r="B5" s="11">
        <f t="shared" ref="B5:B20" si="0">SUM(C5:I5)</f>
        <v>1537000</v>
      </c>
      <c r="C5" s="12">
        <v>981000</v>
      </c>
      <c r="D5" s="51">
        <v>556000</v>
      </c>
      <c r="E5" s="51"/>
      <c r="F5" s="52"/>
      <c r="G5" s="52"/>
      <c r="H5" s="52"/>
      <c r="I5" s="11"/>
      <c r="K5" s="11"/>
    </row>
    <row r="6" spans="1:11" ht="12.75" customHeight="1" thickBot="1" x14ac:dyDescent="0.3">
      <c r="A6" s="13" t="s">
        <v>39</v>
      </c>
      <c r="B6" s="11">
        <f t="shared" si="0"/>
        <v>45000</v>
      </c>
      <c r="C6" s="14">
        <v>40500</v>
      </c>
      <c r="D6" s="53">
        <v>4500</v>
      </c>
      <c r="E6" s="53"/>
      <c r="F6" s="54"/>
      <c r="G6" s="53"/>
      <c r="H6" s="53"/>
      <c r="I6" s="14"/>
      <c r="K6" s="15"/>
    </row>
    <row r="7" spans="1:11" ht="12.75" customHeight="1" thickBot="1" x14ac:dyDescent="0.3">
      <c r="A7" s="13" t="s">
        <v>77</v>
      </c>
      <c r="B7" s="11">
        <f t="shared" si="0"/>
        <v>9016951</v>
      </c>
      <c r="C7" s="14"/>
      <c r="D7" s="53"/>
      <c r="E7" s="53"/>
      <c r="F7" s="54"/>
      <c r="G7" s="53">
        <v>9016951</v>
      </c>
      <c r="H7" s="53"/>
      <c r="I7" s="14"/>
      <c r="K7" s="15"/>
    </row>
    <row r="8" spans="1:11" ht="12.75" customHeight="1" thickBot="1" x14ac:dyDescent="0.3">
      <c r="A8" s="13" t="s">
        <v>80</v>
      </c>
      <c r="B8" s="11">
        <f t="shared" si="0"/>
        <v>353535.83999999997</v>
      </c>
      <c r="C8" s="14"/>
      <c r="D8" s="53"/>
      <c r="E8" s="53"/>
      <c r="F8" s="54"/>
      <c r="G8" s="53"/>
      <c r="H8" s="53">
        <v>303417.71999999997</v>
      </c>
      <c r="I8" s="14">
        <v>50118.12</v>
      </c>
      <c r="K8" s="15"/>
    </row>
    <row r="9" spans="1:11" ht="12.75" customHeight="1" thickBot="1" x14ac:dyDescent="0.3">
      <c r="A9" s="16" t="s">
        <v>40</v>
      </c>
      <c r="B9" s="11">
        <f t="shared" si="0"/>
        <v>0</v>
      </c>
      <c r="C9" s="17"/>
      <c r="D9" s="55"/>
      <c r="E9" s="56"/>
      <c r="F9" s="56"/>
      <c r="G9" s="55"/>
      <c r="H9" s="55"/>
      <c r="I9" s="17"/>
      <c r="K9" s="18"/>
    </row>
    <row r="10" spans="1:11" ht="12.75" customHeight="1" thickBot="1" x14ac:dyDescent="0.3">
      <c r="A10" s="16" t="s">
        <v>5</v>
      </c>
      <c r="B10" s="11">
        <f t="shared" si="0"/>
        <v>135.97</v>
      </c>
      <c r="C10" s="17"/>
      <c r="D10" s="55"/>
      <c r="E10" s="56">
        <v>135.97</v>
      </c>
      <c r="F10" s="56"/>
      <c r="G10" s="55"/>
      <c r="H10" s="55"/>
      <c r="I10" s="17"/>
      <c r="K10" s="18"/>
    </row>
    <row r="11" spans="1:11" ht="12.75" customHeight="1" thickBot="1" x14ac:dyDescent="0.3">
      <c r="A11" s="16" t="s">
        <v>6</v>
      </c>
      <c r="B11" s="11">
        <f t="shared" si="0"/>
        <v>181145</v>
      </c>
      <c r="C11" s="17"/>
      <c r="D11" s="55"/>
      <c r="E11" s="56">
        <v>181145</v>
      </c>
      <c r="F11" s="56"/>
      <c r="G11" s="55"/>
      <c r="H11" s="55"/>
      <c r="I11" s="17"/>
      <c r="K11" s="18"/>
    </row>
    <row r="12" spans="1:11" ht="12.75" customHeight="1" thickBot="1" x14ac:dyDescent="0.3">
      <c r="A12" s="16" t="s">
        <v>7</v>
      </c>
      <c r="B12" s="11">
        <f t="shared" si="0"/>
        <v>0</v>
      </c>
      <c r="C12" s="17"/>
      <c r="D12" s="55"/>
      <c r="E12" s="56"/>
      <c r="F12" s="56"/>
      <c r="G12" s="55"/>
      <c r="H12" s="55"/>
      <c r="I12" s="17"/>
      <c r="K12" s="18"/>
    </row>
    <row r="13" spans="1:11" ht="12.75" customHeight="1" thickBot="1" x14ac:dyDescent="0.3">
      <c r="A13" s="16" t="s">
        <v>8</v>
      </c>
      <c r="B13" s="11">
        <f t="shared" si="0"/>
        <v>0</v>
      </c>
      <c r="C13" s="17"/>
      <c r="D13" s="55"/>
      <c r="E13" s="56"/>
      <c r="F13" s="56"/>
      <c r="G13" s="55"/>
      <c r="H13" s="55"/>
      <c r="I13" s="17"/>
      <c r="K13" s="18"/>
    </row>
    <row r="14" spans="1:11" ht="12.75" customHeight="1" thickBot="1" x14ac:dyDescent="0.3">
      <c r="A14" s="16" t="s">
        <v>9</v>
      </c>
      <c r="B14" s="11">
        <f t="shared" si="0"/>
        <v>0</v>
      </c>
      <c r="C14" s="17"/>
      <c r="D14" s="55"/>
      <c r="E14" s="56" t="s">
        <v>64</v>
      </c>
      <c r="F14" s="56"/>
      <c r="G14" s="55"/>
      <c r="H14" s="55"/>
      <c r="I14" s="17"/>
      <c r="K14" s="18">
        <v>46572.7</v>
      </c>
    </row>
    <row r="15" spans="1:11" ht="12.75" customHeight="1" thickBot="1" x14ac:dyDescent="0.3">
      <c r="A15" s="16" t="s">
        <v>54</v>
      </c>
      <c r="B15" s="11">
        <f t="shared" si="0"/>
        <v>0</v>
      </c>
      <c r="C15" s="17"/>
      <c r="D15" s="55"/>
      <c r="E15" s="56"/>
      <c r="F15" s="56"/>
      <c r="G15" s="55"/>
      <c r="H15" s="55"/>
      <c r="I15" s="17"/>
      <c r="K15" s="18"/>
    </row>
    <row r="16" spans="1:11" ht="12.75" customHeight="1" thickBot="1" x14ac:dyDescent="0.3">
      <c r="A16" s="16" t="s">
        <v>10</v>
      </c>
      <c r="B16" s="11">
        <f t="shared" si="0"/>
        <v>0</v>
      </c>
      <c r="C16" s="17"/>
      <c r="D16" s="55"/>
      <c r="E16" s="56"/>
      <c r="F16" s="56"/>
      <c r="G16" s="55"/>
      <c r="H16" s="55"/>
      <c r="I16" s="17"/>
      <c r="K16" s="18"/>
    </row>
    <row r="17" spans="1:11" ht="12.75" customHeight="1" thickBot="1" x14ac:dyDescent="0.3">
      <c r="A17" s="16" t="s">
        <v>41</v>
      </c>
      <c r="B17" s="11">
        <f t="shared" si="0"/>
        <v>0</v>
      </c>
      <c r="C17" s="17"/>
      <c r="D17" s="55"/>
      <c r="E17" s="56"/>
      <c r="F17" s="56"/>
      <c r="G17" s="55"/>
      <c r="H17" s="55"/>
      <c r="I17" s="17"/>
      <c r="K17" s="18"/>
    </row>
    <row r="18" spans="1:11" ht="12.75" customHeight="1" thickBot="1" x14ac:dyDescent="0.3">
      <c r="A18" s="19" t="s">
        <v>68</v>
      </c>
      <c r="B18" s="11">
        <f t="shared" si="0"/>
        <v>48394.400000000001</v>
      </c>
      <c r="C18" s="17"/>
      <c r="D18" s="55"/>
      <c r="E18" s="56" t="s">
        <v>64</v>
      </c>
      <c r="F18" s="56">
        <v>48394.400000000001</v>
      </c>
      <c r="G18" s="55"/>
      <c r="H18" s="55"/>
      <c r="I18" s="17"/>
      <c r="K18" s="18"/>
    </row>
    <row r="19" spans="1:11" ht="12.75" customHeight="1" thickBot="1" x14ac:dyDescent="0.3">
      <c r="A19" s="16" t="s">
        <v>61</v>
      </c>
      <c r="B19" s="11">
        <f t="shared" si="0"/>
        <v>14000</v>
      </c>
      <c r="C19" s="17">
        <v>14000</v>
      </c>
      <c r="D19" s="55"/>
      <c r="E19" s="56"/>
      <c r="F19" s="56"/>
      <c r="G19" s="55"/>
      <c r="H19" s="55"/>
      <c r="I19" s="17" t="s">
        <v>64</v>
      </c>
      <c r="K19" s="18"/>
    </row>
    <row r="20" spans="1:11" ht="12.75" customHeight="1" thickBot="1" x14ac:dyDescent="0.3">
      <c r="A20" s="20" t="s">
        <v>74</v>
      </c>
      <c r="B20" s="11">
        <f t="shared" si="0"/>
        <v>10047</v>
      </c>
      <c r="C20" s="22"/>
      <c r="D20" s="57"/>
      <c r="E20" s="58">
        <v>10047</v>
      </c>
      <c r="F20" s="58"/>
      <c r="G20" s="57"/>
      <c r="H20" s="57"/>
      <c r="I20" s="22"/>
      <c r="K20" s="21"/>
    </row>
    <row r="21" spans="1:11" ht="12.75" customHeight="1" thickBot="1" x14ac:dyDescent="0.3">
      <c r="A21" s="23" t="s">
        <v>11</v>
      </c>
      <c r="B21" s="24">
        <f t="shared" ref="B21:I21" si="1">SUM(B5:B20)</f>
        <v>11206209.210000001</v>
      </c>
      <c r="C21" s="24">
        <f t="shared" si="1"/>
        <v>1035500</v>
      </c>
      <c r="D21" s="24">
        <f t="shared" si="1"/>
        <v>560500</v>
      </c>
      <c r="E21" s="24">
        <f t="shared" si="1"/>
        <v>191327.97</v>
      </c>
      <c r="F21" s="24">
        <f t="shared" si="1"/>
        <v>48394.400000000001</v>
      </c>
      <c r="G21" s="24">
        <f t="shared" ref="G21:H21" si="2">SUM(G5:G20)</f>
        <v>9016951</v>
      </c>
      <c r="H21" s="24">
        <f t="shared" si="2"/>
        <v>303417.71999999997</v>
      </c>
      <c r="I21" s="24">
        <f t="shared" si="1"/>
        <v>50118.12</v>
      </c>
      <c r="K21" s="24">
        <f>SUM(K5:K20)</f>
        <v>46572.7</v>
      </c>
    </row>
    <row r="22" spans="1:11" ht="12" customHeight="1" thickBot="1" x14ac:dyDescent="0.3">
      <c r="A22" s="25"/>
      <c r="B22" s="26"/>
      <c r="C22" s="26"/>
      <c r="D22" s="59"/>
      <c r="E22" s="59"/>
      <c r="F22" s="59"/>
      <c r="G22" s="59"/>
      <c r="H22" s="59"/>
      <c r="I22" s="26"/>
      <c r="K22" s="26"/>
    </row>
    <row r="23" spans="1:11" ht="41.25" customHeight="1" thickBot="1" x14ac:dyDescent="0.3">
      <c r="A23" s="7" t="s">
        <v>12</v>
      </c>
      <c r="B23" s="9" t="s">
        <v>2</v>
      </c>
      <c r="C23" s="8" t="s">
        <v>73</v>
      </c>
      <c r="D23" s="50" t="s">
        <v>72</v>
      </c>
      <c r="E23" s="50" t="s">
        <v>3</v>
      </c>
      <c r="F23" s="50" t="s">
        <v>67</v>
      </c>
      <c r="G23" s="50" t="s">
        <v>77</v>
      </c>
      <c r="H23" s="50" t="s">
        <v>78</v>
      </c>
      <c r="I23" s="8" t="s">
        <v>79</v>
      </c>
      <c r="K23" s="8" t="s">
        <v>4</v>
      </c>
    </row>
    <row r="24" spans="1:11" ht="12" customHeight="1" thickBot="1" x14ac:dyDescent="0.3">
      <c r="A24" s="27" t="s">
        <v>56</v>
      </c>
      <c r="B24" s="11">
        <f t="shared" ref="B24:B33" si="3">SUM(C24:I24)</f>
        <v>6701243</v>
      </c>
      <c r="C24" s="12"/>
      <c r="D24" s="51"/>
      <c r="E24" s="52"/>
      <c r="F24" s="60"/>
      <c r="G24" s="51">
        <v>6519268</v>
      </c>
      <c r="H24" s="51">
        <v>154588</v>
      </c>
      <c r="I24" s="12">
        <v>27387</v>
      </c>
      <c r="K24" s="11"/>
    </row>
    <row r="25" spans="1:11" ht="12" customHeight="1" thickBot="1" x14ac:dyDescent="0.3">
      <c r="A25" s="28" t="s">
        <v>43</v>
      </c>
      <c r="B25" s="11">
        <f t="shared" si="3"/>
        <v>41000</v>
      </c>
      <c r="C25" s="17"/>
      <c r="D25" s="55"/>
      <c r="E25" s="56"/>
      <c r="F25" s="61"/>
      <c r="G25" s="55">
        <v>41000</v>
      </c>
      <c r="H25" s="55"/>
      <c r="I25" s="17"/>
      <c r="K25" s="18"/>
    </row>
    <row r="26" spans="1:11" ht="12" customHeight="1" thickBot="1" x14ac:dyDescent="0.3">
      <c r="A26" s="28" t="s">
        <v>44</v>
      </c>
      <c r="B26" s="11">
        <f t="shared" si="3"/>
        <v>1657658</v>
      </c>
      <c r="C26" s="17"/>
      <c r="D26" s="55"/>
      <c r="E26" s="56"/>
      <c r="F26" s="61"/>
      <c r="G26" s="55">
        <v>1612404</v>
      </c>
      <c r="H26" s="55">
        <v>38462</v>
      </c>
      <c r="I26" s="17">
        <v>6792</v>
      </c>
      <c r="K26" s="18"/>
    </row>
    <row r="27" spans="1:11" ht="12" customHeight="1" thickBot="1" x14ac:dyDescent="0.3">
      <c r="A27" s="28" t="s">
        <v>45</v>
      </c>
      <c r="B27" s="11">
        <f t="shared" si="3"/>
        <v>0</v>
      </c>
      <c r="C27" s="17"/>
      <c r="D27" s="55"/>
      <c r="E27" s="56"/>
      <c r="F27" s="61"/>
      <c r="G27" s="55"/>
      <c r="H27" s="55"/>
      <c r="I27" s="17"/>
      <c r="K27" s="18"/>
    </row>
    <row r="28" spans="1:11" ht="12" customHeight="1" thickBot="1" x14ac:dyDescent="0.3">
      <c r="A28" s="28" t="s">
        <v>46</v>
      </c>
      <c r="B28" s="11">
        <f t="shared" si="3"/>
        <v>0</v>
      </c>
      <c r="C28" s="17"/>
      <c r="D28" s="55"/>
      <c r="E28" s="56"/>
      <c r="F28" s="61"/>
      <c r="G28" s="55"/>
      <c r="H28" s="55"/>
      <c r="I28" s="17"/>
      <c r="K28" s="18"/>
    </row>
    <row r="29" spans="1:11" ht="12" customHeight="1" thickBot="1" x14ac:dyDescent="0.3">
      <c r="A29" s="28" t="s">
        <v>47</v>
      </c>
      <c r="B29" s="11">
        <f t="shared" si="3"/>
        <v>603865</v>
      </c>
      <c r="C29" s="17"/>
      <c r="D29" s="55"/>
      <c r="E29" s="56"/>
      <c r="F29" s="61"/>
      <c r="G29" s="55">
        <v>587443</v>
      </c>
      <c r="H29" s="55">
        <v>13957</v>
      </c>
      <c r="I29" s="17">
        <v>2465</v>
      </c>
      <c r="K29" s="18"/>
    </row>
    <row r="30" spans="1:11" ht="12" customHeight="1" thickBot="1" x14ac:dyDescent="0.3">
      <c r="A30" s="28" t="s">
        <v>48</v>
      </c>
      <c r="B30" s="11">
        <f t="shared" si="3"/>
        <v>0</v>
      </c>
      <c r="C30" s="17"/>
      <c r="D30" s="55"/>
      <c r="E30" s="56"/>
      <c r="F30" s="61"/>
      <c r="G30" s="55"/>
      <c r="H30" s="55"/>
      <c r="I30" s="17"/>
      <c r="K30" s="18"/>
    </row>
    <row r="31" spans="1:11" ht="12" customHeight="1" thickBot="1" x14ac:dyDescent="0.3">
      <c r="A31" s="28" t="s">
        <v>81</v>
      </c>
      <c r="B31" s="11">
        <f t="shared" si="3"/>
        <v>92899</v>
      </c>
      <c r="C31" s="17"/>
      <c r="D31" s="55"/>
      <c r="E31" s="56"/>
      <c r="F31" s="61"/>
      <c r="G31" s="55">
        <v>82473</v>
      </c>
      <c r="H31" s="55">
        <v>7557</v>
      </c>
      <c r="I31" s="17">
        <v>2869</v>
      </c>
      <c r="K31" s="18"/>
    </row>
    <row r="32" spans="1:11" ht="12" customHeight="1" thickBot="1" x14ac:dyDescent="0.3">
      <c r="A32" s="28" t="s">
        <v>49</v>
      </c>
      <c r="B32" s="11">
        <f t="shared" si="3"/>
        <v>27165.239999999998</v>
      </c>
      <c r="C32" s="17" t="s">
        <v>64</v>
      </c>
      <c r="D32" s="55"/>
      <c r="E32" s="56">
        <v>764.3</v>
      </c>
      <c r="F32" s="61"/>
      <c r="G32" s="55">
        <v>26400.94</v>
      </c>
      <c r="H32" s="55"/>
      <c r="I32" s="17"/>
      <c r="K32" s="18"/>
    </row>
    <row r="33" spans="1:11" ht="12" customHeight="1" thickBot="1" x14ac:dyDescent="0.3">
      <c r="A33" s="29" t="s">
        <v>34</v>
      </c>
      <c r="B33" s="11">
        <f t="shared" si="3"/>
        <v>135882.84</v>
      </c>
      <c r="C33" s="30"/>
      <c r="D33" s="62"/>
      <c r="E33" s="63"/>
      <c r="F33" s="64"/>
      <c r="G33" s="62">
        <v>132034.82</v>
      </c>
      <c r="H33" s="62">
        <v>3242.9</v>
      </c>
      <c r="I33" s="30">
        <v>605.12</v>
      </c>
      <c r="K33" s="31"/>
    </row>
    <row r="34" spans="1:11" ht="30" customHeight="1" thickBot="1" x14ac:dyDescent="0.3">
      <c r="A34" s="32" t="s">
        <v>70</v>
      </c>
      <c r="B34" s="33">
        <f t="shared" ref="B34:I34" si="4">SUM(B24:B33)</f>
        <v>9259713.0800000001</v>
      </c>
      <c r="C34" s="74">
        <f t="shared" si="4"/>
        <v>0</v>
      </c>
      <c r="D34" s="74">
        <f t="shared" si="4"/>
        <v>0</v>
      </c>
      <c r="E34" s="74">
        <f t="shared" si="4"/>
        <v>764.3</v>
      </c>
      <c r="F34" s="74">
        <f t="shared" si="4"/>
        <v>0</v>
      </c>
      <c r="G34" s="74">
        <f t="shared" ref="G34:H34" si="5">SUM(G24:G33)</f>
        <v>9001023.7599999998</v>
      </c>
      <c r="H34" s="74">
        <f t="shared" si="5"/>
        <v>217806.9</v>
      </c>
      <c r="I34" s="74">
        <f t="shared" si="4"/>
        <v>40118.120000000003</v>
      </c>
      <c r="K34" s="33">
        <f>SUM(K24:K33)</f>
        <v>0</v>
      </c>
    </row>
    <row r="35" spans="1:11" ht="12" customHeight="1" x14ac:dyDescent="0.25">
      <c r="A35" s="34" t="s">
        <v>13</v>
      </c>
      <c r="B35" s="15">
        <f t="shared" ref="B35:B42" si="6">SUM(C35:I35)</f>
        <v>0</v>
      </c>
      <c r="C35" s="14"/>
      <c r="D35" s="53"/>
      <c r="E35" s="54"/>
      <c r="F35" s="65"/>
      <c r="G35" s="53"/>
      <c r="H35" s="53"/>
      <c r="I35" s="14"/>
      <c r="K35" s="15"/>
    </row>
    <row r="36" spans="1:11" ht="12" customHeight="1" x14ac:dyDescent="0.25">
      <c r="A36" s="34" t="s">
        <v>69</v>
      </c>
      <c r="B36" s="15">
        <f t="shared" si="6"/>
        <v>30628.010000000002</v>
      </c>
      <c r="C36" s="14">
        <v>5650</v>
      </c>
      <c r="D36" s="53"/>
      <c r="E36" s="54"/>
      <c r="F36" s="65">
        <v>22552.5</v>
      </c>
      <c r="G36" s="53">
        <v>2425.5100000000002</v>
      </c>
      <c r="H36" s="53"/>
      <c r="I36" s="14"/>
      <c r="K36" s="15"/>
    </row>
    <row r="37" spans="1:11" ht="12" customHeight="1" x14ac:dyDescent="0.25">
      <c r="A37" s="28" t="s">
        <v>14</v>
      </c>
      <c r="B37" s="15">
        <f t="shared" si="6"/>
        <v>284</v>
      </c>
      <c r="C37" s="17">
        <v>105</v>
      </c>
      <c r="D37" s="55">
        <v>179</v>
      </c>
      <c r="E37" s="56"/>
      <c r="F37" s="61"/>
      <c r="G37" s="55"/>
      <c r="H37" s="55"/>
      <c r="I37" s="17"/>
      <c r="K37" s="18"/>
    </row>
    <row r="38" spans="1:11" ht="12" customHeight="1" x14ac:dyDescent="0.25">
      <c r="A38" s="28" t="s">
        <v>50</v>
      </c>
      <c r="B38" s="15">
        <f t="shared" si="6"/>
        <v>0</v>
      </c>
      <c r="C38" s="17"/>
      <c r="D38" s="55"/>
      <c r="E38" s="56" t="s">
        <v>64</v>
      </c>
      <c r="F38" s="61" t="s">
        <v>64</v>
      </c>
      <c r="G38" s="55"/>
      <c r="H38" s="55"/>
      <c r="I38" s="17"/>
      <c r="K38" s="18"/>
    </row>
    <row r="39" spans="1:11" ht="12" customHeight="1" x14ac:dyDescent="0.25">
      <c r="A39" s="28" t="s">
        <v>15</v>
      </c>
      <c r="B39" s="15">
        <f t="shared" si="6"/>
        <v>171073.08999999997</v>
      </c>
      <c r="C39" s="17">
        <v>0</v>
      </c>
      <c r="D39" s="55">
        <v>0</v>
      </c>
      <c r="E39" s="56">
        <v>110998.76</v>
      </c>
      <c r="F39" s="61">
        <v>907.9</v>
      </c>
      <c r="G39" s="55">
        <v>10501.73</v>
      </c>
      <c r="H39" s="55">
        <v>48664.7</v>
      </c>
      <c r="I39" s="17"/>
      <c r="K39" s="18"/>
    </row>
    <row r="40" spans="1:11" ht="12" customHeight="1" x14ac:dyDescent="0.25">
      <c r="A40" s="28" t="s">
        <v>16</v>
      </c>
      <c r="B40" s="15">
        <f t="shared" si="6"/>
        <v>79203.23</v>
      </c>
      <c r="C40" s="17">
        <v>65804.23</v>
      </c>
      <c r="D40" s="55">
        <v>13399</v>
      </c>
      <c r="E40" s="56"/>
      <c r="F40" s="61"/>
      <c r="G40" s="55"/>
      <c r="H40" s="55"/>
      <c r="I40" s="17"/>
      <c r="K40" s="18"/>
    </row>
    <row r="41" spans="1:11" ht="12" customHeight="1" x14ac:dyDescent="0.25">
      <c r="A41" s="28" t="s">
        <v>17</v>
      </c>
      <c r="B41" s="15">
        <f t="shared" si="6"/>
        <v>173730.81</v>
      </c>
      <c r="C41" s="17">
        <v>77502.3</v>
      </c>
      <c r="D41" s="55">
        <v>53275.45</v>
      </c>
      <c r="E41" s="56">
        <v>5247.01</v>
      </c>
      <c r="F41" s="61">
        <v>24934</v>
      </c>
      <c r="G41" s="55"/>
      <c r="H41" s="55">
        <v>12772.05</v>
      </c>
      <c r="I41" s="17"/>
      <c r="K41" s="18"/>
    </row>
    <row r="42" spans="1:11" ht="13.5" customHeight="1" thickBot="1" x14ac:dyDescent="0.3">
      <c r="A42" s="35" t="s">
        <v>22</v>
      </c>
      <c r="B42" s="15">
        <f t="shared" si="6"/>
        <v>164</v>
      </c>
      <c r="C42" s="30">
        <v>0</v>
      </c>
      <c r="D42" s="62">
        <v>164</v>
      </c>
      <c r="E42" s="56"/>
      <c r="F42" s="64"/>
      <c r="G42" s="62"/>
      <c r="H42" s="62"/>
      <c r="I42" s="30"/>
      <c r="K42" s="31"/>
    </row>
    <row r="43" spans="1:11" ht="29.25" customHeight="1" thickBot="1" x14ac:dyDescent="0.3">
      <c r="A43" s="36" t="s">
        <v>57</v>
      </c>
      <c r="B43" s="33">
        <f t="shared" ref="B43:I43" si="7">SUM(B35:B42)</f>
        <v>455083.13999999996</v>
      </c>
      <c r="C43" s="33">
        <f t="shared" si="7"/>
        <v>149061.53</v>
      </c>
      <c r="D43" s="74">
        <f t="shared" si="7"/>
        <v>67017.45</v>
      </c>
      <c r="E43" s="74">
        <f t="shared" si="7"/>
        <v>116245.76999999999</v>
      </c>
      <c r="F43" s="74">
        <f t="shared" si="7"/>
        <v>48394.400000000001</v>
      </c>
      <c r="G43" s="74">
        <f t="shared" ref="G43:H43" si="8">SUM(G35:G42)</f>
        <v>12927.24</v>
      </c>
      <c r="H43" s="74">
        <f t="shared" si="8"/>
        <v>61436.75</v>
      </c>
      <c r="I43" s="33">
        <f t="shared" si="7"/>
        <v>0</v>
      </c>
      <c r="K43" s="33">
        <f>SUM(K35:K42)</f>
        <v>0</v>
      </c>
    </row>
    <row r="44" spans="1:11" ht="12" customHeight="1" x14ac:dyDescent="0.25">
      <c r="A44" s="34" t="s">
        <v>18</v>
      </c>
      <c r="B44" s="15">
        <f>SUM(C44:I44)</f>
        <v>63978</v>
      </c>
      <c r="C44" s="14">
        <v>38794</v>
      </c>
      <c r="D44" s="66">
        <v>25184</v>
      </c>
      <c r="E44" s="63"/>
      <c r="F44" s="65"/>
      <c r="G44" s="53"/>
      <c r="H44" s="53"/>
      <c r="I44" s="14"/>
      <c r="K44" s="15">
        <v>2877</v>
      </c>
    </row>
    <row r="45" spans="1:11" ht="12" customHeight="1" x14ac:dyDescent="0.25">
      <c r="A45" s="28" t="s">
        <v>19</v>
      </c>
      <c r="B45" s="15">
        <f>SUM(C45:I45)</f>
        <v>169183.35</v>
      </c>
      <c r="C45" s="17">
        <v>169183.35</v>
      </c>
      <c r="D45" s="62">
        <v>0</v>
      </c>
      <c r="E45" s="63"/>
      <c r="F45" s="61"/>
      <c r="G45" s="55"/>
      <c r="H45" s="55"/>
      <c r="I45" s="17"/>
      <c r="K45" s="18">
        <v>43695.7</v>
      </c>
    </row>
    <row r="46" spans="1:11" ht="12" customHeight="1" x14ac:dyDescent="0.25">
      <c r="A46" s="28" t="s">
        <v>20</v>
      </c>
      <c r="B46" s="15">
        <f>SUM(C46:I46)</f>
        <v>120286.54000000001</v>
      </c>
      <c r="C46" s="17">
        <v>2720.47</v>
      </c>
      <c r="D46" s="62">
        <v>117566.07</v>
      </c>
      <c r="E46" s="63"/>
      <c r="F46" s="61"/>
      <c r="G46" s="55"/>
      <c r="H46" s="55"/>
      <c r="I46" s="17"/>
      <c r="K46" s="18"/>
    </row>
    <row r="47" spans="1:11" ht="12" customHeight="1" x14ac:dyDescent="0.25">
      <c r="A47" s="28" t="s">
        <v>51</v>
      </c>
      <c r="B47" s="15">
        <f>SUM(C47:I47)</f>
        <v>61367</v>
      </c>
      <c r="C47" s="17">
        <v>33366</v>
      </c>
      <c r="D47" s="62">
        <v>28001</v>
      </c>
      <c r="E47" s="63"/>
      <c r="F47" s="61"/>
      <c r="G47" s="55"/>
      <c r="H47" s="55"/>
      <c r="I47" s="17"/>
      <c r="K47" s="18"/>
    </row>
    <row r="48" spans="1:11" ht="12" customHeight="1" thickBot="1" x14ac:dyDescent="0.3">
      <c r="A48" s="35" t="s">
        <v>21</v>
      </c>
      <c r="B48" s="15">
        <f>SUM(C48:I48)</f>
        <v>0</v>
      </c>
      <c r="C48" s="30"/>
      <c r="D48" s="62"/>
      <c r="E48" s="63"/>
      <c r="F48" s="64"/>
      <c r="G48" s="62"/>
      <c r="H48" s="62"/>
      <c r="I48" s="30"/>
      <c r="K48" s="31"/>
    </row>
    <row r="49" spans="1:11" ht="15" customHeight="1" thickBot="1" x14ac:dyDescent="0.3">
      <c r="A49" s="37" t="s">
        <v>58</v>
      </c>
      <c r="B49" s="33">
        <f t="shared" ref="B49:I49" si="9">SUM(B44:B48)</f>
        <v>414814.89</v>
      </c>
      <c r="C49" s="33">
        <f t="shared" si="9"/>
        <v>244063.82</v>
      </c>
      <c r="D49" s="74">
        <f t="shared" si="9"/>
        <v>170751.07</v>
      </c>
      <c r="E49" s="74">
        <f t="shared" si="9"/>
        <v>0</v>
      </c>
      <c r="F49" s="74">
        <f t="shared" si="9"/>
        <v>0</v>
      </c>
      <c r="G49" s="74">
        <f t="shared" ref="G49:H49" si="10">SUM(G44:G48)</f>
        <v>0</v>
      </c>
      <c r="H49" s="74">
        <f t="shared" si="10"/>
        <v>0</v>
      </c>
      <c r="I49" s="33">
        <f t="shared" si="9"/>
        <v>0</v>
      </c>
      <c r="K49" s="33">
        <f>SUM(K44:K48)</f>
        <v>46572.7</v>
      </c>
    </row>
    <row r="50" spans="1:11" ht="12" customHeight="1" x14ac:dyDescent="0.25">
      <c r="A50" s="34" t="s">
        <v>23</v>
      </c>
      <c r="B50" s="15">
        <f t="shared" ref="B50:B57" si="11">SUM(C50:I50)</f>
        <v>533</v>
      </c>
      <c r="C50" s="14">
        <v>0</v>
      </c>
      <c r="D50" s="53">
        <v>0</v>
      </c>
      <c r="E50" s="54">
        <v>533</v>
      </c>
      <c r="F50" s="65"/>
      <c r="G50" s="53"/>
      <c r="H50" s="53"/>
      <c r="I50" s="14"/>
      <c r="K50" s="15"/>
    </row>
    <row r="51" spans="1:11" ht="12" customHeight="1" x14ac:dyDescent="0.25">
      <c r="A51" s="28" t="s">
        <v>24</v>
      </c>
      <c r="B51" s="15">
        <f t="shared" si="11"/>
        <v>36653.33</v>
      </c>
      <c r="C51" s="17">
        <v>22661.75</v>
      </c>
      <c r="D51" s="55">
        <v>13991.58</v>
      </c>
      <c r="E51" s="56"/>
      <c r="F51" s="61"/>
      <c r="G51" s="55"/>
      <c r="H51" s="55"/>
      <c r="I51" s="17"/>
      <c r="K51" s="18"/>
    </row>
    <row r="52" spans="1:11" ht="12" customHeight="1" x14ac:dyDescent="0.25">
      <c r="A52" s="28" t="s">
        <v>25</v>
      </c>
      <c r="B52" s="15">
        <f t="shared" si="11"/>
        <v>31022.5</v>
      </c>
      <c r="C52" s="17">
        <v>23727</v>
      </c>
      <c r="D52" s="55">
        <v>7295.5</v>
      </c>
      <c r="E52" s="56"/>
      <c r="F52" s="61"/>
      <c r="G52" s="55"/>
      <c r="H52" s="55"/>
      <c r="I52" s="17"/>
      <c r="K52" s="18"/>
    </row>
    <row r="53" spans="1:11" ht="12" customHeight="1" x14ac:dyDescent="0.25">
      <c r="A53" s="28" t="s">
        <v>26</v>
      </c>
      <c r="B53" s="15">
        <f t="shared" si="11"/>
        <v>0</v>
      </c>
      <c r="C53" s="17"/>
      <c r="D53" s="55"/>
      <c r="E53" s="56"/>
      <c r="F53" s="61"/>
      <c r="G53" s="55"/>
      <c r="H53" s="55"/>
      <c r="I53" s="17"/>
      <c r="K53" s="18"/>
    </row>
    <row r="54" spans="1:11" ht="12" customHeight="1" x14ac:dyDescent="0.25">
      <c r="A54" s="28" t="s">
        <v>52</v>
      </c>
      <c r="B54" s="15">
        <f t="shared" si="11"/>
        <v>0</v>
      </c>
      <c r="C54" s="17"/>
      <c r="D54" s="55"/>
      <c r="E54" s="56"/>
      <c r="F54" s="61"/>
      <c r="G54" s="55"/>
      <c r="H54" s="55"/>
      <c r="I54" s="17"/>
      <c r="K54" s="18"/>
    </row>
    <row r="55" spans="1:11" ht="12" customHeight="1" x14ac:dyDescent="0.25">
      <c r="A55" s="28" t="s">
        <v>27</v>
      </c>
      <c r="B55" s="15">
        <f t="shared" si="11"/>
        <v>13239.9</v>
      </c>
      <c r="C55" s="17">
        <v>0</v>
      </c>
      <c r="D55" s="55"/>
      <c r="E55" s="56">
        <v>10239.9</v>
      </c>
      <c r="F55" s="61"/>
      <c r="G55" s="55">
        <v>3000</v>
      </c>
      <c r="H55" s="55"/>
      <c r="I55" s="17"/>
      <c r="K55" s="18"/>
    </row>
    <row r="56" spans="1:11" ht="13.5" customHeight="1" x14ac:dyDescent="0.25">
      <c r="A56" s="28" t="s">
        <v>28</v>
      </c>
      <c r="B56" s="15">
        <f t="shared" si="11"/>
        <v>208359.69</v>
      </c>
      <c r="C56" s="17">
        <v>102242.85</v>
      </c>
      <c r="D56" s="55">
        <v>102242.77</v>
      </c>
      <c r="E56" s="56"/>
      <c r="F56" s="61"/>
      <c r="G56" s="55"/>
      <c r="H56" s="55">
        <v>3874.07</v>
      </c>
      <c r="I56" s="17"/>
      <c r="K56" s="18"/>
    </row>
    <row r="57" spans="1:11" ht="15" customHeight="1" thickBot="1" x14ac:dyDescent="0.3">
      <c r="A57" s="35" t="s">
        <v>29</v>
      </c>
      <c r="B57" s="15">
        <f t="shared" si="11"/>
        <v>559239.42999999993</v>
      </c>
      <c r="C57" s="30">
        <v>324362.36</v>
      </c>
      <c r="D57" s="62">
        <v>157285.07</v>
      </c>
      <c r="E57" s="56">
        <v>47292</v>
      </c>
      <c r="F57" s="64"/>
      <c r="G57" s="62"/>
      <c r="H57" s="62">
        <v>20300</v>
      </c>
      <c r="I57" s="30">
        <v>10000</v>
      </c>
      <c r="K57" s="31"/>
    </row>
    <row r="58" spans="1:11" ht="15" customHeight="1" thickBot="1" x14ac:dyDescent="0.3">
      <c r="A58" s="75" t="s">
        <v>59</v>
      </c>
      <c r="B58" s="74">
        <f t="shared" ref="B58:I58" si="12">SUM(B50:B57)</f>
        <v>849047.84999999986</v>
      </c>
      <c r="C58" s="74">
        <f t="shared" si="12"/>
        <v>472993.95999999996</v>
      </c>
      <c r="D58" s="74">
        <f t="shared" si="12"/>
        <v>280814.92000000004</v>
      </c>
      <c r="E58" s="74">
        <f t="shared" si="12"/>
        <v>58064.9</v>
      </c>
      <c r="F58" s="74">
        <f t="shared" si="12"/>
        <v>0</v>
      </c>
      <c r="G58" s="74">
        <f t="shared" ref="G58:H58" si="13">SUM(G50:G57)</f>
        <v>3000</v>
      </c>
      <c r="H58" s="74">
        <f t="shared" si="13"/>
        <v>24174.07</v>
      </c>
      <c r="I58" s="74">
        <f t="shared" si="12"/>
        <v>10000</v>
      </c>
      <c r="J58" s="76"/>
      <c r="K58" s="74">
        <f>SUM(K50:K57)</f>
        <v>0</v>
      </c>
    </row>
    <row r="59" spans="1:11" ht="12" customHeight="1" x14ac:dyDescent="0.25">
      <c r="A59" s="34" t="s">
        <v>30</v>
      </c>
      <c r="B59" s="15">
        <f>SUM(C59:I59)</f>
        <v>75328.209999999992</v>
      </c>
      <c r="C59" s="14">
        <v>62529.17</v>
      </c>
      <c r="D59" s="53">
        <v>12799.04</v>
      </c>
      <c r="E59" s="56"/>
      <c r="F59" s="65"/>
      <c r="G59" s="53"/>
      <c r="H59" s="53"/>
      <c r="I59" s="14"/>
      <c r="K59" s="15"/>
    </row>
    <row r="60" spans="1:11" ht="12" customHeight="1" x14ac:dyDescent="0.25">
      <c r="A60" s="28" t="s">
        <v>31</v>
      </c>
      <c r="B60" s="15">
        <f>SUM(C60:I60)</f>
        <v>0</v>
      </c>
      <c r="C60" s="17"/>
      <c r="D60" s="55"/>
      <c r="E60" s="56"/>
      <c r="F60" s="61"/>
      <c r="G60" s="55"/>
      <c r="H60" s="55"/>
      <c r="I60" s="17"/>
      <c r="K60" s="18"/>
    </row>
    <row r="61" spans="1:11" ht="12" customHeight="1" x14ac:dyDescent="0.25">
      <c r="A61" s="28" t="s">
        <v>32</v>
      </c>
      <c r="B61" s="15">
        <f>SUM(C61:I61)</f>
        <v>-389</v>
      </c>
      <c r="C61" s="17">
        <v>0</v>
      </c>
      <c r="D61" s="55"/>
      <c r="E61" s="56">
        <v>-389</v>
      </c>
      <c r="F61" s="61"/>
      <c r="G61" s="55"/>
      <c r="H61" s="55"/>
      <c r="I61" s="17"/>
      <c r="K61" s="18"/>
    </row>
    <row r="62" spans="1:11" ht="12" customHeight="1" x14ac:dyDescent="0.25">
      <c r="A62" s="34" t="s">
        <v>33</v>
      </c>
      <c r="B62" s="15">
        <f>SUM(C62:I62)</f>
        <v>410</v>
      </c>
      <c r="C62" s="30">
        <v>0</v>
      </c>
      <c r="D62" s="62"/>
      <c r="E62" s="63">
        <v>410</v>
      </c>
      <c r="F62" s="64"/>
      <c r="G62" s="62"/>
      <c r="H62" s="62"/>
      <c r="I62" s="30"/>
      <c r="K62" s="31"/>
    </row>
    <row r="63" spans="1:11" ht="15.75" customHeight="1" thickBot="1" x14ac:dyDescent="0.3">
      <c r="A63" s="29" t="s">
        <v>35</v>
      </c>
      <c r="B63" s="15">
        <f>SUM(C63:I63)</f>
        <v>45295</v>
      </c>
      <c r="C63" s="30">
        <v>40795</v>
      </c>
      <c r="D63" s="62">
        <v>4500</v>
      </c>
      <c r="E63" s="63">
        <v>0</v>
      </c>
      <c r="F63" s="64"/>
      <c r="G63" s="62"/>
      <c r="H63" s="62"/>
      <c r="I63" s="30"/>
      <c r="K63" s="31"/>
    </row>
    <row r="64" spans="1:11" ht="18" customHeight="1" thickBot="1" x14ac:dyDescent="0.3">
      <c r="A64" s="38" t="s">
        <v>60</v>
      </c>
      <c r="B64" s="33">
        <f t="shared" ref="B64:I64" si="14">SUM(B59:B63)</f>
        <v>120644.20999999999</v>
      </c>
      <c r="C64" s="74">
        <f t="shared" si="14"/>
        <v>103324.17</v>
      </c>
      <c r="D64" s="74">
        <f t="shared" si="14"/>
        <v>17299.04</v>
      </c>
      <c r="E64" s="74">
        <f t="shared" si="14"/>
        <v>21</v>
      </c>
      <c r="F64" s="74">
        <f t="shared" si="14"/>
        <v>0</v>
      </c>
      <c r="G64" s="74">
        <f t="shared" ref="G64:H64" si="15">SUM(G59:G63)</f>
        <v>0</v>
      </c>
      <c r="H64" s="74">
        <f t="shared" si="15"/>
        <v>0</v>
      </c>
      <c r="I64" s="74">
        <f t="shared" si="14"/>
        <v>0</v>
      </c>
      <c r="K64" s="33">
        <f>SUM(K59:K63)</f>
        <v>0</v>
      </c>
    </row>
    <row r="65" spans="1:11" ht="12" customHeight="1" x14ac:dyDescent="0.25">
      <c r="A65" s="34" t="s">
        <v>42</v>
      </c>
      <c r="B65" s="15">
        <f>SUM(C65:I65)</f>
        <v>0</v>
      </c>
      <c r="C65" s="39"/>
      <c r="D65" s="66"/>
      <c r="E65" s="67"/>
      <c r="F65" s="68"/>
      <c r="G65" s="66"/>
      <c r="H65" s="66"/>
      <c r="I65" s="39"/>
      <c r="K65" s="40"/>
    </row>
    <row r="66" spans="1:11" ht="12" customHeight="1" x14ac:dyDescent="0.25">
      <c r="A66" s="28" t="s">
        <v>61</v>
      </c>
      <c r="B66" s="15">
        <f>SUM(C66:I66)</f>
        <v>14000</v>
      </c>
      <c r="C66" s="30">
        <v>14000</v>
      </c>
      <c r="D66" s="62"/>
      <c r="E66" s="63"/>
      <c r="F66" s="64"/>
      <c r="G66" s="62"/>
      <c r="H66" s="62"/>
      <c r="I66" s="30" t="s">
        <v>64</v>
      </c>
      <c r="K66" s="31"/>
    </row>
    <row r="67" spans="1:11" ht="12" customHeight="1" x14ac:dyDescent="0.25">
      <c r="A67" s="28" t="s">
        <v>75</v>
      </c>
      <c r="B67" s="15">
        <f>SUM(C67:I67)</f>
        <v>16232</v>
      </c>
      <c r="C67" s="30"/>
      <c r="D67" s="62"/>
      <c r="E67" s="63">
        <v>16232</v>
      </c>
      <c r="F67" s="64"/>
      <c r="G67" s="62"/>
      <c r="H67" s="62"/>
      <c r="I67" s="30"/>
      <c r="K67" s="31"/>
    </row>
    <row r="68" spans="1:11" ht="12" customHeight="1" thickBot="1" x14ac:dyDescent="0.3">
      <c r="A68" s="29"/>
      <c r="B68" s="15">
        <f>SUM(C68:I68)</f>
        <v>0</v>
      </c>
      <c r="C68" s="30"/>
      <c r="D68" s="62"/>
      <c r="E68" s="63"/>
      <c r="F68" s="64"/>
      <c r="G68" s="62"/>
      <c r="H68" s="62"/>
      <c r="I68" s="30"/>
      <c r="K68" s="31"/>
    </row>
    <row r="69" spans="1:11" ht="12" customHeight="1" thickTop="1" thickBot="1" x14ac:dyDescent="0.3">
      <c r="A69" s="41" t="s">
        <v>62</v>
      </c>
      <c r="B69" s="42">
        <f t="shared" ref="B69:I69" si="16">SUM(B65:B68)</f>
        <v>30232</v>
      </c>
      <c r="C69" s="77">
        <f t="shared" si="16"/>
        <v>14000</v>
      </c>
      <c r="D69" s="77"/>
      <c r="E69" s="77">
        <f t="shared" si="16"/>
        <v>16232</v>
      </c>
      <c r="F69" s="77">
        <f t="shared" si="16"/>
        <v>0</v>
      </c>
      <c r="G69" s="77">
        <f t="shared" ref="G69:H69" si="17">SUM(G65:G68)</f>
        <v>0</v>
      </c>
      <c r="H69" s="77">
        <f t="shared" si="17"/>
        <v>0</v>
      </c>
      <c r="I69" s="42">
        <f t="shared" si="16"/>
        <v>0</v>
      </c>
      <c r="K69" s="42">
        <f>SUM(K65:K68)</f>
        <v>0</v>
      </c>
    </row>
    <row r="70" spans="1:11" ht="12.75" customHeight="1" thickTop="1" thickBot="1" x14ac:dyDescent="0.3">
      <c r="A70" s="23" t="s">
        <v>36</v>
      </c>
      <c r="B70" s="24">
        <f t="shared" ref="B70:I70" si="18">SUM(B34+B43+B49+B58+B64+B69)</f>
        <v>11129535.170000002</v>
      </c>
      <c r="C70" s="24">
        <f t="shared" si="18"/>
        <v>983443.48</v>
      </c>
      <c r="D70" s="24">
        <f t="shared" si="18"/>
        <v>535882.4800000001</v>
      </c>
      <c r="E70" s="24">
        <f t="shared" si="18"/>
        <v>191327.97</v>
      </c>
      <c r="F70" s="24">
        <f t="shared" si="18"/>
        <v>48394.400000000001</v>
      </c>
      <c r="G70" s="24">
        <f t="shared" ref="G70:H70" si="19">SUM(G34+G43+G49+G58+G64+G69)</f>
        <v>9016951</v>
      </c>
      <c r="H70" s="24">
        <f t="shared" si="19"/>
        <v>303417.72000000003</v>
      </c>
      <c r="I70" s="24">
        <f t="shared" si="18"/>
        <v>50118.12</v>
      </c>
      <c r="K70" s="24">
        <f>SUM(K34+K43+K49+K58+K64+K69)</f>
        <v>46572.7</v>
      </c>
    </row>
    <row r="71" spans="1:11" ht="11.85" hidden="1" customHeight="1" x14ac:dyDescent="0.3">
      <c r="A71" s="25"/>
      <c r="B71" s="43"/>
      <c r="C71" s="43"/>
      <c r="D71" s="69"/>
      <c r="E71" s="69"/>
      <c r="F71" s="69"/>
      <c r="G71" s="69"/>
      <c r="H71" s="69"/>
      <c r="I71" s="43"/>
      <c r="K71" s="43"/>
    </row>
    <row r="72" spans="1:11" ht="12.75" customHeight="1" x14ac:dyDescent="0.25">
      <c r="A72" s="46" t="s">
        <v>37</v>
      </c>
      <c r="B72" s="48">
        <f t="shared" ref="B72:I72" si="20">SUM(B21-B70)</f>
        <v>76674.039999999106</v>
      </c>
      <c r="C72" s="48">
        <f t="shared" si="20"/>
        <v>52056.520000000019</v>
      </c>
      <c r="D72" s="70">
        <f t="shared" ref="D72" si="21">SUM(D21-D70)</f>
        <v>24617.519999999902</v>
      </c>
      <c r="E72" s="70">
        <f t="shared" si="20"/>
        <v>0</v>
      </c>
      <c r="F72" s="70">
        <f t="shared" si="20"/>
        <v>0</v>
      </c>
      <c r="G72" s="70">
        <f t="shared" ref="G72:H72" si="22">SUM(G21-G70)</f>
        <v>0</v>
      </c>
      <c r="H72" s="70">
        <f t="shared" si="22"/>
        <v>-5.8207660913467407E-11</v>
      </c>
      <c r="I72" s="48">
        <f t="shared" si="20"/>
        <v>0</v>
      </c>
      <c r="K72" s="48">
        <f>SUM(K21-K70)</f>
        <v>0</v>
      </c>
    </row>
    <row r="73" spans="1:11" ht="12.75" customHeight="1" thickBot="1" x14ac:dyDescent="0.3">
      <c r="A73" s="47"/>
      <c r="B73" s="49"/>
      <c r="C73" s="49"/>
      <c r="D73" s="71"/>
      <c r="E73" s="71"/>
      <c r="F73" s="71"/>
      <c r="G73" s="71"/>
      <c r="H73" s="71"/>
      <c r="I73" s="49"/>
      <c r="K73" s="49"/>
    </row>
    <row r="74" spans="1:11" ht="12.75" customHeight="1" x14ac:dyDescent="0.25">
      <c r="A74" s="44"/>
      <c r="B74" s="45"/>
      <c r="C74" s="45"/>
      <c r="D74" s="72"/>
      <c r="E74" s="72"/>
      <c r="F74" s="72"/>
      <c r="G74" s="72"/>
      <c r="H74" s="72"/>
      <c r="I74" s="45"/>
      <c r="K74" s="45"/>
    </row>
    <row r="75" spans="1:11" ht="12.75" customHeight="1" x14ac:dyDescent="0.25">
      <c r="A75" s="4" t="s">
        <v>65</v>
      </c>
      <c r="D75" s="73" t="s">
        <v>64</v>
      </c>
      <c r="E75" s="73" t="s">
        <v>64</v>
      </c>
      <c r="F75" s="73"/>
      <c r="G75" s="73"/>
      <c r="H75" s="73"/>
    </row>
    <row r="76" spans="1:11" x14ac:dyDescent="0.25">
      <c r="A76" s="4" t="s">
        <v>76</v>
      </c>
      <c r="D76" s="73" t="s">
        <v>64</v>
      </c>
      <c r="E76" s="73" t="s">
        <v>64</v>
      </c>
      <c r="F76" s="73"/>
      <c r="G76" s="73"/>
      <c r="H76" s="73"/>
    </row>
    <row r="77" spans="1:11" x14ac:dyDescent="0.25">
      <c r="A77" s="4" t="s">
        <v>53</v>
      </c>
      <c r="D77" s="73" t="s">
        <v>64</v>
      </c>
      <c r="E77" s="73" t="s">
        <v>64</v>
      </c>
      <c r="F77" s="73"/>
      <c r="G77" s="73"/>
      <c r="H77" s="73"/>
    </row>
    <row r="78" spans="1:11" x14ac:dyDescent="0.25">
      <c r="D78" s="73"/>
      <c r="E78" s="73"/>
      <c r="F78" s="73"/>
      <c r="G78" s="73"/>
      <c r="H78" s="73"/>
    </row>
    <row r="79" spans="1:11" x14ac:dyDescent="0.25">
      <c r="D79" s="73" t="s">
        <v>64</v>
      </c>
      <c r="E79" s="73" t="s">
        <v>64</v>
      </c>
      <c r="F79" s="73"/>
      <c r="G79" s="73"/>
      <c r="H79" s="73"/>
    </row>
    <row r="80" spans="1:11" x14ac:dyDescent="0.25">
      <c r="D80" s="73"/>
      <c r="E80" s="73"/>
      <c r="F80" s="73"/>
      <c r="G80" s="73"/>
      <c r="H80" s="73"/>
    </row>
  </sheetData>
  <mergeCells count="10">
    <mergeCell ref="A72:A73"/>
    <mergeCell ref="B72:B73"/>
    <mergeCell ref="C72:C73"/>
    <mergeCell ref="E72:E73"/>
    <mergeCell ref="K72:K73"/>
    <mergeCell ref="D72:D73"/>
    <mergeCell ref="G72:G73"/>
    <mergeCell ref="H72:H73"/>
    <mergeCell ref="F72:F73"/>
    <mergeCell ref="I72:I73"/>
  </mergeCells>
  <pageMargins left="0.25" right="0.25" top="0.75" bottom="0.75" header="0.3" footer="0.3"/>
  <pageSetup paperSize="9" scale="6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rozbor hospodaření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Lenka</cp:lastModifiedBy>
  <cp:lastPrinted>2022-03-02T08:28:44Z</cp:lastPrinted>
  <dcterms:created xsi:type="dcterms:W3CDTF">2015-10-12T12:51:00Z</dcterms:created>
  <dcterms:modified xsi:type="dcterms:W3CDTF">2022-10-17T04:30:57Z</dcterms:modified>
</cp:coreProperties>
</file>